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8575" windowHeight="12720" activeTab="1"/>
  </bookViews>
  <sheets>
    <sheet name="Баланс электроэнергии" sheetId="2" r:id="rId1"/>
    <sheet name="Баланс мощности" sheetId="3" r:id="rId2"/>
  </sheets>
  <calcPr calcId="125725"/>
</workbook>
</file>

<file path=xl/calcChain.xml><?xml version="1.0" encoding="utf-8"?>
<calcChain xmlns="http://schemas.openxmlformats.org/spreadsheetml/2006/main">
  <c r="M26" i="3"/>
  <c r="M25"/>
  <c r="M24"/>
  <c r="M22"/>
  <c r="N20"/>
  <c r="M20"/>
  <c r="M18"/>
  <c r="N16"/>
  <c r="M16"/>
  <c r="N15"/>
  <c r="M15"/>
  <c r="N14"/>
  <c r="M14"/>
  <c r="N13"/>
  <c r="M13"/>
  <c r="T7"/>
  <c r="R7"/>
  <c r="R6" s="1"/>
  <c r="R19" s="1"/>
  <c r="Q7"/>
  <c r="Q6" s="1"/>
  <c r="Q19" s="1"/>
  <c r="O7"/>
  <c r="N7"/>
  <c r="M7"/>
  <c r="T6"/>
  <c r="T19" s="1"/>
  <c r="O6"/>
  <c r="O19" s="1"/>
  <c r="N6"/>
  <c r="M6"/>
  <c r="C26"/>
  <c r="C25"/>
  <c r="C24"/>
  <c r="C22"/>
  <c r="D20"/>
  <c r="C20"/>
  <c r="C18"/>
  <c r="D16"/>
  <c r="C16"/>
  <c r="D15"/>
  <c r="C15"/>
  <c r="D14"/>
  <c r="C14"/>
  <c r="D13"/>
  <c r="C13"/>
  <c r="C6" s="1"/>
  <c r="L7"/>
  <c r="J7"/>
  <c r="J6" s="1"/>
  <c r="J19" s="1"/>
  <c r="H7"/>
  <c r="G7"/>
  <c r="G6" s="1"/>
  <c r="G19" s="1"/>
  <c r="E7"/>
  <c r="D7"/>
  <c r="D6" s="1"/>
  <c r="C7"/>
  <c r="L6"/>
  <c r="L19" s="1"/>
  <c r="H6"/>
  <c r="H19" s="1"/>
  <c r="E6"/>
  <c r="E19" s="1"/>
  <c r="I10" s="1"/>
  <c r="I7" s="1"/>
  <c r="I6" s="1"/>
  <c r="N26" i="2"/>
  <c r="M26"/>
  <c r="N25"/>
  <c r="M25"/>
  <c r="N24"/>
  <c r="M24"/>
  <c r="N23"/>
  <c r="M23"/>
  <c r="N22"/>
  <c r="M22"/>
  <c r="N20"/>
  <c r="M20"/>
  <c r="N18"/>
  <c r="M18"/>
  <c r="N16"/>
  <c r="M16"/>
  <c r="N15"/>
  <c r="M15"/>
  <c r="N14"/>
  <c r="M14"/>
  <c r="N13"/>
  <c r="M13"/>
  <c r="V7"/>
  <c r="T7"/>
  <c r="R7"/>
  <c r="Q7"/>
  <c r="P7"/>
  <c r="O7"/>
  <c r="N7"/>
  <c r="M7"/>
  <c r="V6"/>
  <c r="V19" s="1"/>
  <c r="T6"/>
  <c r="T19" s="1"/>
  <c r="R6"/>
  <c r="R19" s="1"/>
  <c r="Q6"/>
  <c r="Q19" s="1"/>
  <c r="P6"/>
  <c r="P17" s="1"/>
  <c r="O6"/>
  <c r="O19" s="1"/>
  <c r="S10" s="1"/>
  <c r="S7" s="1"/>
  <c r="S6" s="1"/>
  <c r="N6"/>
  <c r="M6"/>
  <c r="D7"/>
  <c r="D13"/>
  <c r="D14"/>
  <c r="D15"/>
  <c r="D16"/>
  <c r="D18"/>
  <c r="D20"/>
  <c r="D22"/>
  <c r="D23"/>
  <c r="D24"/>
  <c r="D25"/>
  <c r="D26"/>
  <c r="F7"/>
  <c r="F6" s="1"/>
  <c r="H7"/>
  <c r="H6" s="1"/>
  <c r="J7"/>
  <c r="J6" s="1"/>
  <c r="L7"/>
  <c r="L6" s="1"/>
  <c r="C26"/>
  <c r="C25"/>
  <c r="C24"/>
  <c r="C23"/>
  <c r="C22"/>
  <c r="C20"/>
  <c r="C18"/>
  <c r="C16"/>
  <c r="C15"/>
  <c r="C14"/>
  <c r="C13"/>
  <c r="G7"/>
  <c r="G6" s="1"/>
  <c r="G19" s="1"/>
  <c r="E7"/>
  <c r="E6" s="1"/>
  <c r="E19" s="1"/>
  <c r="I10" s="1"/>
  <c r="I7" s="1"/>
  <c r="I6" s="1"/>
  <c r="C7"/>
  <c r="M17" l="1"/>
  <c r="N17" i="3"/>
  <c r="C6" i="2"/>
  <c r="N17"/>
  <c r="M17" i="3"/>
  <c r="S10"/>
  <c r="S7" s="1"/>
  <c r="S6" s="1"/>
  <c r="N19"/>
  <c r="O17"/>
  <c r="T17"/>
  <c r="C17"/>
  <c r="D17"/>
  <c r="I19"/>
  <c r="K12" s="1"/>
  <c r="K7" s="1"/>
  <c r="K6" s="1"/>
  <c r="I17"/>
  <c r="D19"/>
  <c r="E17"/>
  <c r="J17"/>
  <c r="L17"/>
  <c r="S19" i="2"/>
  <c r="U12" s="1"/>
  <c r="U7" s="1"/>
  <c r="U6" s="1"/>
  <c r="S17"/>
  <c r="O17"/>
  <c r="R17"/>
  <c r="T17"/>
  <c r="V17"/>
  <c r="P19"/>
  <c r="D6"/>
  <c r="D17" s="1"/>
  <c r="F19"/>
  <c r="F17"/>
  <c r="H19"/>
  <c r="H17"/>
  <c r="J19"/>
  <c r="J17"/>
  <c r="L19"/>
  <c r="L17"/>
  <c r="C17"/>
  <c r="I19"/>
  <c r="K12" s="1"/>
  <c r="K7" s="1"/>
  <c r="K6" s="1"/>
  <c r="I17"/>
  <c r="E17"/>
  <c r="S17" i="3" l="1"/>
  <c r="S19"/>
  <c r="K19"/>
  <c r="C19" s="1"/>
  <c r="K17"/>
  <c r="U19" i="2"/>
  <c r="U17"/>
  <c r="K19"/>
  <c r="K17"/>
  <c r="U12" i="3" l="1"/>
  <c r="U7" s="1"/>
  <c r="U6" s="1"/>
  <c r="U17" l="1"/>
  <c r="U19"/>
  <c r="M19" s="1"/>
</calcChain>
</file>

<file path=xl/sharedStrings.xml><?xml version="1.0" encoding="utf-8"?>
<sst xmlns="http://schemas.openxmlformats.org/spreadsheetml/2006/main" count="96" uniqueCount="49">
  <si>
    <t>Всего</t>
  </si>
  <si>
    <t>ВН</t>
  </si>
  <si>
    <t>СН1</t>
  </si>
  <si>
    <t>СН2</t>
  </si>
  <si>
    <t>НН</t>
  </si>
  <si>
    <t>№ п.п.</t>
  </si>
  <si>
    <t>Показатели</t>
  </si>
  <si>
    <t>1.</t>
  </si>
  <si>
    <t xml:space="preserve">Поступление эл.энергии в сеть , ВСЕГО </t>
  </si>
  <si>
    <t>1.1.</t>
  </si>
  <si>
    <t>из смежной сети, всего</t>
  </si>
  <si>
    <t xml:space="preserve">    в том числе из сети</t>
  </si>
  <si>
    <t>МСК</t>
  </si>
  <si>
    <t>1.2.</t>
  </si>
  <si>
    <t xml:space="preserve">от электростанций ПЭ </t>
  </si>
  <si>
    <t>1.3.</t>
  </si>
  <si>
    <t>от других поставщиков (в т.ч. с оптового рынка)</t>
  </si>
  <si>
    <t>1.4.</t>
  </si>
  <si>
    <t>2.</t>
  </si>
  <si>
    <t xml:space="preserve">Потери электроэнергии в сети </t>
  </si>
  <si>
    <t>3.</t>
  </si>
  <si>
    <t>Расход электроэнергии на произв и хознужды</t>
  </si>
  <si>
    <t>4.</t>
  </si>
  <si>
    <t xml:space="preserve">Полезный отпуск из сети </t>
  </si>
  <si>
    <t>4.1.</t>
  </si>
  <si>
    <t xml:space="preserve">в т.ч. собственным потребителям </t>
  </si>
  <si>
    <t>из них:</t>
  </si>
  <si>
    <t>потребителям, присоединенным к центру питания на генераторном напряжении</t>
  </si>
  <si>
    <t>потребителям присоединенным к сетям МСК (последняя миля)</t>
  </si>
  <si>
    <t>4.2.</t>
  </si>
  <si>
    <t>потребителям оптового рынка</t>
  </si>
  <si>
    <t>4.3.</t>
  </si>
  <si>
    <t>сальдо переток в другие организации</t>
  </si>
  <si>
    <t>4.4.</t>
  </si>
  <si>
    <t>сальдо переток в сопредельные регионы</t>
  </si>
  <si>
    <t>поступление эл. энергии от других организаций (на РРЭ)</t>
  </si>
  <si>
    <t>то же в %</t>
  </si>
  <si>
    <t>2013 факт</t>
  </si>
  <si>
    <t>2014 план</t>
  </si>
  <si>
    <t xml:space="preserve">Поступление мощности в сеть , ВСЕГО </t>
  </si>
  <si>
    <t>от других организаций (на РРЭ)</t>
  </si>
  <si>
    <t xml:space="preserve">Потери в сети </t>
  </si>
  <si>
    <t>Мощность на производ. и хоз. нужды</t>
  </si>
  <si>
    <t>Полезный отпуск мощности потребителям</t>
  </si>
  <si>
    <t>в т.ч. Заявленная (расчетная) мощность собств. потр.</t>
  </si>
  <si>
    <t>Заявленная (расчетная) мощность потр. опт. рынка</t>
  </si>
  <si>
    <t>в другие организации</t>
  </si>
  <si>
    <t>Электрическая мощность по диапозонам напряжения МП г. Абакана "Абаканские электрические сети"</t>
  </si>
  <si>
    <t>Баланс электрической энергии по сетям ВН, СН1, СН2, и НН МП г. Абакана "Абаканские электрические сети"</t>
  </si>
</sst>
</file>

<file path=xl/styles.xml><?xml version="1.0" encoding="utf-8"?>
<styleSheet xmlns="http://schemas.openxmlformats.org/spreadsheetml/2006/main">
  <numFmts count="7">
    <numFmt numFmtId="164" formatCode="\$#,##0_);[Red]&quot;($&quot;#,##0\)"/>
    <numFmt numFmtId="165" formatCode="General_)"/>
    <numFmt numFmtId="166" formatCode="_-* #,##0_р_._-;\-* #,##0_р_._-;_-* \-_р_._-;_-@_-"/>
    <numFmt numFmtId="167" formatCode="_-* #,##0.00_р_._-;\-* #,##0.00_р_._-;_-* \-??_р_._-;_-@_-"/>
    <numFmt numFmtId="168" formatCode="#,##0.000"/>
    <numFmt numFmtId="169" formatCode="#,##0.0"/>
    <numFmt numFmtId="170" formatCode="0.000"/>
  </numFmts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9"/>
      <color indexed="42"/>
      <name val="Tahoma"/>
      <family val="2"/>
      <charset val="204"/>
    </font>
    <font>
      <sz val="9"/>
      <color indexed="9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164" fontId="2" fillId="0" borderId="0" applyFill="0" applyBorder="0" applyProtection="0">
      <alignment vertical="top"/>
    </xf>
    <xf numFmtId="49" fontId="2" fillId="0" borderId="0" applyBorder="0">
      <alignment vertical="top"/>
    </xf>
    <xf numFmtId="0" fontId="3" fillId="0" borderId="0"/>
    <xf numFmtId="49" fontId="4" fillId="0" borderId="0">
      <alignment horizontal="left"/>
    </xf>
    <xf numFmtId="165" fontId="5" fillId="0" borderId="1">
      <protection locked="0"/>
    </xf>
    <xf numFmtId="0" fontId="6" fillId="0" borderId="0" applyBorder="0">
      <alignment horizontal="center" vertical="center" wrapText="1"/>
    </xf>
    <xf numFmtId="0" fontId="7" fillId="0" borderId="0" applyBorder="0">
      <alignment horizontal="center" vertical="center" wrapText="1"/>
    </xf>
    <xf numFmtId="165" fontId="8" fillId="2" borderId="1"/>
    <xf numFmtId="4" fontId="2" fillId="3" borderId="0" applyBorder="0">
      <alignment horizontal="right"/>
    </xf>
    <xf numFmtId="0" fontId="9" fillId="0" borderId="0" applyFill="0">
      <alignment wrapText="1"/>
    </xf>
    <xf numFmtId="0" fontId="10" fillId="0" borderId="0">
      <alignment horizontal="center" vertical="top" wrapText="1"/>
    </xf>
    <xf numFmtId="0" fontId="11" fillId="0" borderId="0">
      <alignment horizontal="center" vertical="center" wrapText="1"/>
    </xf>
    <xf numFmtId="49" fontId="12" fillId="0" borderId="0">
      <alignment horizontal="center"/>
    </xf>
    <xf numFmtId="166" fontId="2" fillId="0" borderId="0" applyFill="0" applyBorder="0" applyProtection="0">
      <alignment vertical="top"/>
    </xf>
    <xf numFmtId="167" fontId="2" fillId="0" borderId="0" applyFill="0" applyBorder="0" applyProtection="0">
      <alignment vertical="top"/>
    </xf>
    <xf numFmtId="4" fontId="2" fillId="4" borderId="0" applyBorder="0">
      <alignment horizontal="right"/>
    </xf>
    <xf numFmtId="4" fontId="2" fillId="5" borderId="0" applyBorder="0">
      <alignment horizontal="right"/>
    </xf>
    <xf numFmtId="4" fontId="2" fillId="4" borderId="0" applyBorder="0">
      <alignment horizontal="right"/>
    </xf>
    <xf numFmtId="0" fontId="6" fillId="0" borderId="0" applyBorder="0">
      <alignment horizontal="center" vertical="center" wrapText="1"/>
    </xf>
    <xf numFmtId="0" fontId="6" fillId="0" borderId="0" applyBorder="0">
      <alignment horizontal="center" vertical="center" wrapText="1"/>
    </xf>
  </cellStyleXfs>
  <cellXfs count="56">
    <xf numFmtId="0" fontId="0" fillId="0" borderId="0" xfId="0"/>
    <xf numFmtId="168" fontId="13" fillId="4" borderId="2" xfId="16" applyNumberFormat="1" applyFont="1" applyBorder="1">
      <alignment horizontal="right"/>
    </xf>
    <xf numFmtId="168" fontId="2" fillId="0" borderId="2" xfId="0" applyNumberFormat="1" applyFont="1" applyBorder="1" applyAlignment="1">
      <alignment vertical="top"/>
    </xf>
    <xf numFmtId="168" fontId="2" fillId="7" borderId="2" xfId="0" applyNumberFormat="1" applyFont="1" applyFill="1" applyBorder="1" applyAlignment="1">
      <alignment vertical="top"/>
    </xf>
    <xf numFmtId="168" fontId="2" fillId="3" borderId="2" xfId="9" applyNumberFormat="1" applyFont="1" applyBorder="1">
      <alignment horizontal="right"/>
    </xf>
    <xf numFmtId="168" fontId="2" fillId="7" borderId="2" xfId="16" applyNumberFormat="1" applyFont="1" applyFill="1" applyBorder="1">
      <alignment horizontal="right"/>
    </xf>
    <xf numFmtId="4" fontId="13" fillId="4" borderId="2" xfId="16" applyFont="1" applyBorder="1">
      <alignment horizontal="right"/>
    </xf>
    <xf numFmtId="168" fontId="2" fillId="3" borderId="2" xfId="9" applyNumberFormat="1" applyBorder="1">
      <alignment horizontal="right"/>
    </xf>
    <xf numFmtId="49" fontId="0" fillId="0" borderId="2" xfId="0" applyNumberFormat="1" applyBorder="1" applyAlignment="1">
      <alignment vertical="top" wrapText="1"/>
    </xf>
    <xf numFmtId="0" fontId="7" fillId="0" borderId="2" xfId="7" applyBorder="1" applyAlignment="1">
      <alignment horizontal="center" vertical="center" wrapText="1"/>
    </xf>
    <xf numFmtId="49" fontId="0" fillId="0" borderId="2" xfId="0" applyNumberFormat="1" applyBorder="1" applyAlignment="1">
      <alignment vertical="top"/>
    </xf>
    <xf numFmtId="0" fontId="7" fillId="0" borderId="2" xfId="7" applyBorder="1">
      <alignment horizontal="center" vertical="center" wrapText="1"/>
    </xf>
    <xf numFmtId="168" fontId="0" fillId="0" borderId="2" xfId="0" applyNumberFormat="1" applyBorder="1" applyAlignment="1">
      <alignment vertical="top"/>
    </xf>
    <xf numFmtId="49" fontId="0" fillId="0" borderId="2" xfId="0" applyNumberFormat="1" applyBorder="1" applyAlignment="1">
      <alignment horizontal="center" vertical="top"/>
    </xf>
    <xf numFmtId="168" fontId="2" fillId="4" borderId="2" xfId="16" applyNumberFormat="1" applyBorder="1" applyAlignment="1">
      <alignment horizontal="center"/>
    </xf>
    <xf numFmtId="168" fontId="13" fillId="4" borderId="2" xfId="16" applyNumberFormat="1" applyFont="1" applyBorder="1" applyAlignment="1">
      <alignment horizontal="center"/>
    </xf>
    <xf numFmtId="168" fontId="2" fillId="4" borderId="2" xfId="16" applyNumberFormat="1" applyFont="1" applyBorder="1" applyAlignment="1">
      <alignment horizontal="center"/>
    </xf>
    <xf numFmtId="168" fontId="2" fillId="0" borderId="2" xfId="0" applyNumberFormat="1" applyFont="1" applyBorder="1" applyAlignment="1">
      <alignment horizontal="center" vertical="top"/>
    </xf>
    <xf numFmtId="168" fontId="2" fillId="7" borderId="2" xfId="0" applyNumberFormat="1" applyFont="1" applyFill="1" applyBorder="1" applyAlignment="1">
      <alignment horizontal="center" vertical="top"/>
    </xf>
    <xf numFmtId="168" fontId="2" fillId="3" borderId="2" xfId="9" applyNumberFormat="1" applyFont="1" applyBorder="1" applyAlignment="1">
      <alignment horizontal="center"/>
    </xf>
    <xf numFmtId="168" fontId="2" fillId="6" borderId="2" xfId="9" applyNumberFormat="1" applyFont="1" applyFill="1" applyBorder="1" applyAlignment="1">
      <alignment horizontal="center"/>
    </xf>
    <xf numFmtId="168" fontId="2" fillId="7" borderId="2" xfId="16" applyNumberFormat="1" applyFont="1" applyFill="1" applyBorder="1" applyAlignment="1">
      <alignment horizontal="center"/>
    </xf>
    <xf numFmtId="169" fontId="2" fillId="4" borderId="2" xfId="16" applyNumberFormat="1" applyBorder="1" applyAlignment="1">
      <alignment horizontal="center"/>
    </xf>
    <xf numFmtId="169" fontId="13" fillId="4" borderId="2" xfId="16" applyNumberFormat="1" applyFont="1" applyBorder="1" applyAlignment="1">
      <alignment horizontal="center"/>
    </xf>
    <xf numFmtId="169" fontId="2" fillId="4" borderId="2" xfId="16" applyNumberFormat="1" applyFont="1" applyBorder="1" applyAlignment="1">
      <alignment horizontal="center"/>
    </xf>
    <xf numFmtId="4" fontId="13" fillId="4" borderId="2" xfId="16" applyFont="1" applyBorder="1" applyAlignment="1">
      <alignment horizontal="center"/>
    </xf>
    <xf numFmtId="168" fontId="2" fillId="0" borderId="2" xfId="16" applyNumberFormat="1" applyFill="1" applyBorder="1" applyAlignment="1">
      <alignment horizontal="center"/>
    </xf>
    <xf numFmtId="168" fontId="13" fillId="0" borderId="2" xfId="16" applyNumberFormat="1" applyFont="1" applyFill="1" applyBorder="1" applyAlignment="1">
      <alignment horizontal="center"/>
    </xf>
    <xf numFmtId="168" fontId="2" fillId="3" borderId="2" xfId="9" applyNumberFormat="1" applyBorder="1" applyAlignment="1">
      <alignment horizontal="center"/>
    </xf>
    <xf numFmtId="168" fontId="0" fillId="0" borderId="2" xfId="0" applyNumberFormat="1" applyBorder="1" applyAlignment="1">
      <alignment horizontal="center" vertical="top"/>
    </xf>
    <xf numFmtId="0" fontId="7" fillId="0" borderId="3" xfId="7" applyFont="1" applyBorder="1" applyAlignment="1">
      <alignment vertical="center" wrapText="1"/>
    </xf>
    <xf numFmtId="170" fontId="13" fillId="4" borderId="2" xfId="16" applyNumberFormat="1" applyFont="1" applyBorder="1">
      <alignment horizontal="right"/>
    </xf>
    <xf numFmtId="170" fontId="2" fillId="0" borderId="2" xfId="0" applyNumberFormat="1" applyFont="1" applyBorder="1" applyAlignment="1">
      <alignment vertical="top"/>
    </xf>
    <xf numFmtId="170" fontId="2" fillId="7" borderId="2" xfId="0" applyNumberFormat="1" applyFont="1" applyFill="1" applyBorder="1" applyAlignment="1">
      <alignment horizontal="right"/>
    </xf>
    <xf numFmtId="49" fontId="2" fillId="0" borderId="2" xfId="0" applyNumberFormat="1" applyFont="1" applyBorder="1" applyAlignment="1">
      <alignment vertical="top" wrapText="1"/>
    </xf>
    <xf numFmtId="2" fontId="13" fillId="4" borderId="2" xfId="16" applyNumberFormat="1" applyFont="1" applyBorder="1" applyAlignment="1">
      <alignment horizontal="right"/>
    </xf>
    <xf numFmtId="49" fontId="7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 wrapText="1"/>
    </xf>
    <xf numFmtId="170" fontId="13" fillId="4" borderId="2" xfId="16" applyNumberFormat="1" applyFont="1" applyBorder="1" applyAlignment="1">
      <alignment horizontal="right"/>
    </xf>
    <xf numFmtId="170" fontId="2" fillId="3" borderId="2" xfId="9" applyNumberFormat="1" applyFont="1" applyBorder="1">
      <alignment horizontal="right"/>
    </xf>
    <xf numFmtId="2" fontId="2" fillId="4" borderId="2" xfId="16" applyNumberFormat="1" applyFont="1" applyBorder="1" applyAlignment="1">
      <alignment horizontal="center"/>
    </xf>
    <xf numFmtId="2" fontId="13" fillId="4" borderId="2" xfId="16" applyNumberFormat="1" applyFont="1" applyBorder="1" applyAlignment="1">
      <alignment horizontal="center"/>
    </xf>
    <xf numFmtId="2" fontId="2" fillId="6" borderId="2" xfId="16" applyNumberFormat="1" applyFont="1" applyFill="1" applyBorder="1" applyAlignment="1">
      <alignment horizontal="center"/>
    </xf>
    <xf numFmtId="2" fontId="13" fillId="6" borderId="2" xfId="16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top"/>
    </xf>
    <xf numFmtId="2" fontId="2" fillId="7" borderId="2" xfId="0" applyNumberFormat="1" applyFont="1" applyFill="1" applyBorder="1" applyAlignment="1">
      <alignment horizontal="center"/>
    </xf>
    <xf numFmtId="2" fontId="2" fillId="6" borderId="2" xfId="0" applyNumberFormat="1" applyFont="1" applyFill="1" applyBorder="1" applyAlignment="1">
      <alignment horizontal="center"/>
    </xf>
    <xf numFmtId="2" fontId="14" fillId="0" borderId="2" xfId="16" applyNumberFormat="1" applyFont="1" applyFill="1" applyBorder="1" applyAlignment="1">
      <alignment horizontal="center"/>
    </xf>
    <xf numFmtId="2" fontId="13" fillId="0" borderId="2" xfId="16" applyNumberFormat="1" applyFont="1" applyFill="1" applyBorder="1" applyAlignment="1">
      <alignment horizontal="center"/>
    </xf>
    <xf numFmtId="2" fontId="2" fillId="3" borderId="2" xfId="9" applyNumberFormat="1" applyBorder="1" applyAlignment="1">
      <alignment horizontal="center"/>
    </xf>
    <xf numFmtId="2" fontId="13" fillId="0" borderId="2" xfId="0" applyNumberFormat="1" applyFont="1" applyBorder="1" applyAlignment="1">
      <alignment horizontal="center" vertical="top"/>
    </xf>
    <xf numFmtId="2" fontId="2" fillId="3" borderId="2" xfId="9" applyNumberFormat="1" applyFont="1" applyBorder="1" applyAlignment="1">
      <alignment horizontal="center"/>
    </xf>
    <xf numFmtId="0" fontId="7" fillId="0" borderId="2" xfId="7" applyBorder="1">
      <alignment horizontal="center" vertical="center" wrapText="1"/>
    </xf>
    <xf numFmtId="0" fontId="7" fillId="0" borderId="2" xfId="7" applyBorder="1" applyAlignment="1">
      <alignment horizontal="center" vertical="center" wrapText="1"/>
    </xf>
    <xf numFmtId="0" fontId="7" fillId="0" borderId="2" xfId="7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21">
    <cellStyle name="Currency [0]" xfId="1"/>
    <cellStyle name="Normal_Form2.1" xfId="2"/>
    <cellStyle name="Normal1" xfId="3"/>
    <cellStyle name="Price_Body" xfId="4"/>
    <cellStyle name="Беззащитный" xfId="5"/>
    <cellStyle name="Заголовок 1 2" xfId="6"/>
    <cellStyle name="Заголовок 1 3" xfId="19"/>
    <cellStyle name="Заголовок 1 4" xfId="20"/>
    <cellStyle name="ЗаголовокСтолбца" xfId="7"/>
    <cellStyle name="Защитный" xfId="8"/>
    <cellStyle name="Значение" xfId="9"/>
    <cellStyle name="Мои наименования показателей" xfId="10"/>
    <cellStyle name="Мой заголовок" xfId="11"/>
    <cellStyle name="Мой заголовок листа" xfId="12"/>
    <cellStyle name="Обычный" xfId="0" builtinId="0"/>
    <cellStyle name="Текстовый" xfId="13"/>
    <cellStyle name="Тысячи [0]_3Com" xfId="14"/>
    <cellStyle name="Тысячи_3Com" xfId="15"/>
    <cellStyle name="Формула" xfId="16"/>
    <cellStyle name="ФормулаВБ" xfId="17"/>
    <cellStyle name="ФормулаНаКонтроль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V26"/>
  <sheetViews>
    <sheetView workbookViewId="0">
      <selection activeCell="E14" sqref="E14"/>
    </sheetView>
  </sheetViews>
  <sheetFormatPr defaultRowHeight="15"/>
  <cols>
    <col min="2" max="2" width="44.5703125" customWidth="1"/>
    <col min="4" max="4" width="0" hidden="1" customWidth="1"/>
    <col min="6" max="6" width="0" hidden="1" customWidth="1"/>
    <col min="8" max="8" width="0" hidden="1" customWidth="1"/>
    <col min="9" max="9" width="11.140625" bestFit="1" customWidth="1"/>
    <col min="10" max="10" width="0" hidden="1" customWidth="1"/>
    <col min="11" max="11" width="8.7109375" customWidth="1"/>
    <col min="12" max="12" width="0" hidden="1" customWidth="1"/>
    <col min="14" max="14" width="0" hidden="1" customWidth="1"/>
    <col min="16" max="16" width="0" hidden="1" customWidth="1"/>
    <col min="18" max="18" width="0" hidden="1" customWidth="1"/>
    <col min="20" max="20" width="0" hidden="1" customWidth="1"/>
    <col min="21" max="21" width="12.5703125" customWidth="1"/>
    <col min="22" max="22" width="9.140625" hidden="1" customWidth="1"/>
  </cols>
  <sheetData>
    <row r="2" spans="1:22">
      <c r="A2" s="55" t="s">
        <v>48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2" ht="15" customHeight="1">
      <c r="A3" s="52" t="s">
        <v>5</v>
      </c>
      <c r="B3" s="53" t="s">
        <v>6</v>
      </c>
      <c r="C3" s="54" t="s">
        <v>37</v>
      </c>
      <c r="D3" s="54"/>
      <c r="E3" s="54"/>
      <c r="F3" s="54"/>
      <c r="G3" s="54"/>
      <c r="H3" s="54"/>
      <c r="I3" s="54"/>
      <c r="J3" s="54"/>
      <c r="K3" s="54"/>
      <c r="L3" s="54"/>
      <c r="M3" s="54" t="s">
        <v>38</v>
      </c>
      <c r="N3" s="54"/>
      <c r="O3" s="54"/>
      <c r="P3" s="54"/>
      <c r="Q3" s="54"/>
      <c r="R3" s="54"/>
      <c r="S3" s="54"/>
      <c r="T3" s="54"/>
      <c r="U3" s="54"/>
      <c r="V3" s="30"/>
    </row>
    <row r="4" spans="1:22">
      <c r="A4" s="52"/>
      <c r="B4" s="53"/>
      <c r="C4" s="11" t="s">
        <v>0</v>
      </c>
      <c r="D4" s="11"/>
      <c r="E4" s="11" t="s">
        <v>1</v>
      </c>
      <c r="F4" s="11"/>
      <c r="G4" s="11" t="s">
        <v>2</v>
      </c>
      <c r="H4" s="11"/>
      <c r="I4" s="11" t="s">
        <v>3</v>
      </c>
      <c r="J4" s="11"/>
      <c r="K4" s="11" t="s">
        <v>4</v>
      </c>
      <c r="L4" s="11"/>
      <c r="M4" s="11" t="s">
        <v>0</v>
      </c>
      <c r="N4" s="11"/>
      <c r="O4" s="11" t="s">
        <v>1</v>
      </c>
      <c r="P4" s="11"/>
      <c r="Q4" s="11" t="s">
        <v>2</v>
      </c>
      <c r="R4" s="11"/>
      <c r="S4" s="11" t="s">
        <v>3</v>
      </c>
      <c r="T4" s="11"/>
      <c r="U4" s="11" t="s">
        <v>4</v>
      </c>
      <c r="V4" s="11"/>
    </row>
    <row r="5" spans="1:22">
      <c r="A5" s="11">
        <v>1</v>
      </c>
      <c r="B5" s="9">
        <v>2</v>
      </c>
      <c r="C5" s="11">
        <v>3</v>
      </c>
      <c r="D5" s="11"/>
      <c r="E5" s="11">
        <v>4</v>
      </c>
      <c r="F5" s="11"/>
      <c r="G5" s="11">
        <v>5</v>
      </c>
      <c r="H5" s="11"/>
      <c r="I5" s="11">
        <v>6</v>
      </c>
      <c r="J5" s="11"/>
      <c r="K5" s="11">
        <v>7</v>
      </c>
      <c r="L5" s="11"/>
      <c r="M5" s="11">
        <v>3</v>
      </c>
      <c r="N5" s="11"/>
      <c r="O5" s="11">
        <v>4</v>
      </c>
      <c r="P5" s="11"/>
      <c r="Q5" s="11">
        <v>5</v>
      </c>
      <c r="R5" s="11"/>
      <c r="S5" s="11">
        <v>6</v>
      </c>
      <c r="T5" s="11"/>
      <c r="U5" s="11">
        <v>7</v>
      </c>
      <c r="V5" s="11"/>
    </row>
    <row r="6" spans="1:22">
      <c r="A6" s="13" t="s">
        <v>7</v>
      </c>
      <c r="B6" s="8" t="s">
        <v>8</v>
      </c>
      <c r="C6" s="14">
        <f t="shared" ref="C6:K6" si="0">C7+C13+C14+C15</f>
        <v>581.95201299999997</v>
      </c>
      <c r="D6" s="15">
        <f>D7+D13+D14+D15</f>
        <v>0</v>
      </c>
      <c r="E6" s="14">
        <f t="shared" si="0"/>
        <v>50</v>
      </c>
      <c r="F6" s="15">
        <f>F7+F13+F14+F15</f>
        <v>0</v>
      </c>
      <c r="G6" s="14">
        <f t="shared" si="0"/>
        <v>0</v>
      </c>
      <c r="H6" s="15">
        <f>H7+H13+H14+H15</f>
        <v>0</v>
      </c>
      <c r="I6" s="14">
        <f t="shared" si="0"/>
        <v>577.59702399999992</v>
      </c>
      <c r="J6" s="15">
        <f t="shared" si="0"/>
        <v>0</v>
      </c>
      <c r="K6" s="14">
        <f t="shared" si="0"/>
        <v>343.31569499999989</v>
      </c>
      <c r="L6" s="15">
        <f>L7+L13+L14+L15</f>
        <v>0</v>
      </c>
      <c r="M6" s="14">
        <f t="shared" ref="M6" si="1">M7+M13+M14+M15</f>
        <v>595.76</v>
      </c>
      <c r="N6" s="15">
        <f>N7+N13+N14+N15</f>
        <v>0</v>
      </c>
      <c r="O6" s="14">
        <f t="shared" ref="O6" si="2">O7+O13+O14+O15</f>
        <v>50</v>
      </c>
      <c r="P6" s="15">
        <f>P7+P13+P14+P15</f>
        <v>0</v>
      </c>
      <c r="Q6" s="14">
        <f t="shared" ref="Q6" si="3">Q7+Q13+Q14+Q15</f>
        <v>0</v>
      </c>
      <c r="R6" s="15">
        <f>R7+R13+R14+R15</f>
        <v>0</v>
      </c>
      <c r="S6" s="14">
        <f t="shared" ref="S6:U6" si="4">S7+S13+S14+S15</f>
        <v>591.26</v>
      </c>
      <c r="T6" s="15">
        <f t="shared" si="4"/>
        <v>0</v>
      </c>
      <c r="U6" s="14">
        <f t="shared" si="4"/>
        <v>378.09100000000001</v>
      </c>
      <c r="V6" s="1">
        <f>V7+V13+V14+V15</f>
        <v>0</v>
      </c>
    </row>
    <row r="7" spans="1:22">
      <c r="A7" s="13" t="s">
        <v>9</v>
      </c>
      <c r="B7" s="8" t="s">
        <v>10</v>
      </c>
      <c r="C7" s="16">
        <f>E9+G9+I9+K9</f>
        <v>0</v>
      </c>
      <c r="D7" s="15">
        <f>F9+H9+J9+L9</f>
        <v>0</v>
      </c>
      <c r="E7" s="16">
        <f t="shared" ref="E7:L7" si="5">E9+E10+E11+E12</f>
        <v>0</v>
      </c>
      <c r="F7" s="15">
        <f t="shared" si="5"/>
        <v>0</v>
      </c>
      <c r="G7" s="16">
        <f t="shared" si="5"/>
        <v>0</v>
      </c>
      <c r="H7" s="15">
        <f t="shared" si="5"/>
        <v>0</v>
      </c>
      <c r="I7" s="16">
        <f t="shared" si="5"/>
        <v>45.645011000000004</v>
      </c>
      <c r="J7" s="15">
        <f t="shared" si="5"/>
        <v>0</v>
      </c>
      <c r="K7" s="16">
        <f t="shared" si="5"/>
        <v>343.31569499999989</v>
      </c>
      <c r="L7" s="15">
        <f t="shared" si="5"/>
        <v>0</v>
      </c>
      <c r="M7" s="16">
        <f>O9+Q9+S9+U9</f>
        <v>0</v>
      </c>
      <c r="N7" s="15">
        <f>P9+R9+T9+V9</f>
        <v>0</v>
      </c>
      <c r="O7" s="16">
        <f t="shared" ref="O7:V7" si="6">O9+O10+O11+O12</f>
        <v>0</v>
      </c>
      <c r="P7" s="15">
        <f t="shared" si="6"/>
        <v>0</v>
      </c>
      <c r="Q7" s="16">
        <f t="shared" si="6"/>
        <v>0</v>
      </c>
      <c r="R7" s="15">
        <f t="shared" si="6"/>
        <v>0</v>
      </c>
      <c r="S7" s="16">
        <f t="shared" si="6"/>
        <v>45.5</v>
      </c>
      <c r="T7" s="15">
        <f t="shared" si="6"/>
        <v>0</v>
      </c>
      <c r="U7" s="16">
        <f t="shared" si="6"/>
        <v>378.09100000000001</v>
      </c>
      <c r="V7" s="1">
        <f t="shared" si="6"/>
        <v>0</v>
      </c>
    </row>
    <row r="8" spans="1:22">
      <c r="A8" s="13"/>
      <c r="B8" s="8" t="s">
        <v>11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2"/>
    </row>
    <row r="9" spans="1:22">
      <c r="A9" s="13"/>
      <c r="B9" s="8" t="s">
        <v>12</v>
      </c>
      <c r="C9" s="17"/>
      <c r="D9" s="17"/>
      <c r="E9" s="18"/>
      <c r="F9" s="18"/>
      <c r="G9" s="18"/>
      <c r="H9" s="18"/>
      <c r="I9" s="18"/>
      <c r="J9" s="18"/>
      <c r="K9" s="18"/>
      <c r="L9" s="18"/>
      <c r="M9" s="17"/>
      <c r="N9" s="17"/>
      <c r="O9" s="18"/>
      <c r="P9" s="18"/>
      <c r="Q9" s="18"/>
      <c r="R9" s="18"/>
      <c r="S9" s="18"/>
      <c r="T9" s="18"/>
      <c r="U9" s="18"/>
      <c r="V9" s="3"/>
    </row>
    <row r="10" spans="1:22">
      <c r="A10" s="13"/>
      <c r="B10" s="8" t="s">
        <v>1</v>
      </c>
      <c r="C10" s="17"/>
      <c r="D10" s="17"/>
      <c r="E10" s="19"/>
      <c r="F10" s="19"/>
      <c r="G10" s="19"/>
      <c r="H10" s="19"/>
      <c r="I10" s="20">
        <f>E19-E20</f>
        <v>45.645011000000004</v>
      </c>
      <c r="J10" s="19"/>
      <c r="K10" s="19"/>
      <c r="L10" s="19"/>
      <c r="M10" s="17"/>
      <c r="N10" s="17"/>
      <c r="O10" s="19"/>
      <c r="P10" s="19"/>
      <c r="Q10" s="19"/>
      <c r="R10" s="19"/>
      <c r="S10" s="20">
        <f>O19-O20</f>
        <v>45.5</v>
      </c>
      <c r="T10" s="19"/>
      <c r="U10" s="19"/>
      <c r="V10" s="4"/>
    </row>
    <row r="11" spans="1:22">
      <c r="A11" s="13"/>
      <c r="B11" s="8" t="s">
        <v>2</v>
      </c>
      <c r="C11" s="17"/>
      <c r="D11" s="17"/>
      <c r="E11" s="19"/>
      <c r="F11" s="19"/>
      <c r="G11" s="19"/>
      <c r="H11" s="19"/>
      <c r="I11" s="19"/>
      <c r="J11" s="19"/>
      <c r="K11" s="19"/>
      <c r="L11" s="19"/>
      <c r="M11" s="17"/>
      <c r="N11" s="17"/>
      <c r="O11" s="19"/>
      <c r="P11" s="19"/>
      <c r="Q11" s="19"/>
      <c r="R11" s="19"/>
      <c r="S11" s="19"/>
      <c r="T11" s="19"/>
      <c r="U11" s="19"/>
      <c r="V11" s="4"/>
    </row>
    <row r="12" spans="1:22">
      <c r="A12" s="13"/>
      <c r="B12" s="8" t="s">
        <v>3</v>
      </c>
      <c r="C12" s="17"/>
      <c r="D12" s="17"/>
      <c r="E12" s="19"/>
      <c r="F12" s="19"/>
      <c r="G12" s="19"/>
      <c r="H12" s="19"/>
      <c r="I12" s="19"/>
      <c r="J12" s="19"/>
      <c r="K12" s="20">
        <f>I19-I20</f>
        <v>343.31569499999989</v>
      </c>
      <c r="L12" s="19"/>
      <c r="M12" s="17"/>
      <c r="N12" s="17"/>
      <c r="O12" s="19"/>
      <c r="P12" s="19"/>
      <c r="Q12" s="19"/>
      <c r="R12" s="19"/>
      <c r="S12" s="19"/>
      <c r="T12" s="19"/>
      <c r="U12" s="20">
        <f>S19-S20</f>
        <v>378.09100000000001</v>
      </c>
      <c r="V12" s="4"/>
    </row>
    <row r="13" spans="1:22">
      <c r="A13" s="13" t="s">
        <v>13</v>
      </c>
      <c r="B13" s="8" t="s">
        <v>14</v>
      </c>
      <c r="C13" s="16">
        <f>SUM(E13:L13)-F13-H13-J13-L13</f>
        <v>0</v>
      </c>
      <c r="D13" s="15">
        <f>F13+H13+J13+L13</f>
        <v>0</v>
      </c>
      <c r="E13" s="19"/>
      <c r="F13" s="19"/>
      <c r="G13" s="19"/>
      <c r="H13" s="19"/>
      <c r="I13" s="19"/>
      <c r="J13" s="19"/>
      <c r="K13" s="19"/>
      <c r="L13" s="19"/>
      <c r="M13" s="16">
        <f>SUM(O13:V13)-P13-R13-T13-V13</f>
        <v>0</v>
      </c>
      <c r="N13" s="15">
        <f>P13+R13+T13+V13</f>
        <v>0</v>
      </c>
      <c r="O13" s="19"/>
      <c r="P13" s="19"/>
      <c r="Q13" s="19"/>
      <c r="R13" s="19"/>
      <c r="S13" s="19"/>
      <c r="T13" s="19"/>
      <c r="U13" s="19"/>
      <c r="V13" s="4"/>
    </row>
    <row r="14" spans="1:22" ht="30">
      <c r="A14" s="13" t="s">
        <v>15</v>
      </c>
      <c r="B14" s="8" t="s">
        <v>16</v>
      </c>
      <c r="C14" s="16">
        <f>SUM(E14:L14)-F14-H14-J14-L14</f>
        <v>581.95201299999997</v>
      </c>
      <c r="D14" s="15">
        <f>F14+H14+J14+L14</f>
        <v>0</v>
      </c>
      <c r="E14" s="19">
        <v>50</v>
      </c>
      <c r="F14" s="19"/>
      <c r="G14" s="19"/>
      <c r="H14" s="19"/>
      <c r="I14" s="19">
        <v>531.95201299999997</v>
      </c>
      <c r="J14" s="19"/>
      <c r="K14" s="19"/>
      <c r="L14" s="19"/>
      <c r="M14" s="16">
        <f>SUM(O14:V14)-P14-R14-T14-V14</f>
        <v>595.76</v>
      </c>
      <c r="N14" s="15">
        <f>P14+R14+T14+V14</f>
        <v>0</v>
      </c>
      <c r="O14" s="19">
        <v>50</v>
      </c>
      <c r="P14" s="19"/>
      <c r="Q14" s="19"/>
      <c r="R14" s="19"/>
      <c r="S14" s="19">
        <v>545.76</v>
      </c>
      <c r="T14" s="19"/>
      <c r="U14" s="19"/>
      <c r="V14" s="4"/>
    </row>
    <row r="15" spans="1:22" ht="30">
      <c r="A15" s="13" t="s">
        <v>17</v>
      </c>
      <c r="B15" s="8" t="s">
        <v>35</v>
      </c>
      <c r="C15" s="16">
        <f>SUM(E15:L15)-F15-H15-J15-L15</f>
        <v>0</v>
      </c>
      <c r="D15" s="15">
        <f>F15+H15+J15+L15</f>
        <v>0</v>
      </c>
      <c r="E15" s="19"/>
      <c r="F15" s="19"/>
      <c r="G15" s="19"/>
      <c r="H15" s="19"/>
      <c r="I15" s="19"/>
      <c r="J15" s="19"/>
      <c r="K15" s="19"/>
      <c r="L15" s="19"/>
      <c r="M15" s="16">
        <f>SUM(O15:V15)-P15-R15-T15-V15</f>
        <v>0</v>
      </c>
      <c r="N15" s="15">
        <f>P15+R15+T15+V15</f>
        <v>0</v>
      </c>
      <c r="O15" s="19"/>
      <c r="P15" s="19"/>
      <c r="Q15" s="19"/>
      <c r="R15" s="19"/>
      <c r="S15" s="19"/>
      <c r="T15" s="19"/>
      <c r="U15" s="19"/>
      <c r="V15" s="4"/>
    </row>
    <row r="16" spans="1:22">
      <c r="A16" s="13" t="s">
        <v>18</v>
      </c>
      <c r="B16" s="8" t="s">
        <v>19</v>
      </c>
      <c r="C16" s="14">
        <f>SUM(E16:L16)-F16-H16-J16-L16</f>
        <v>61.660308000000001</v>
      </c>
      <c r="D16" s="15">
        <f>F16+H16+J16+L16</f>
        <v>0</v>
      </c>
      <c r="E16" s="21">
        <v>0.80158399999999996</v>
      </c>
      <c r="F16" s="21"/>
      <c r="G16" s="21">
        <v>0</v>
      </c>
      <c r="H16" s="21"/>
      <c r="I16" s="21">
        <v>56.912464</v>
      </c>
      <c r="J16" s="21"/>
      <c r="K16" s="21">
        <v>3.9462600000000001</v>
      </c>
      <c r="L16" s="21"/>
      <c r="M16" s="14">
        <f>SUM(O16:V16)-P16-R16-T16-V16</f>
        <v>70.859999999999985</v>
      </c>
      <c r="N16" s="15">
        <f>P16+R16+T16+V16</f>
        <v>0</v>
      </c>
      <c r="O16" s="21">
        <v>1.1000000000000001</v>
      </c>
      <c r="P16" s="21"/>
      <c r="Q16" s="21">
        <v>0</v>
      </c>
      <c r="R16" s="21"/>
      <c r="S16" s="21">
        <v>63.66</v>
      </c>
      <c r="T16" s="21"/>
      <c r="U16" s="21">
        <v>6.1</v>
      </c>
      <c r="V16" s="5"/>
    </row>
    <row r="17" spans="1:22">
      <c r="A17" s="13"/>
      <c r="B17" s="8" t="s">
        <v>36</v>
      </c>
      <c r="C17" s="22">
        <f>C16/C6*100</f>
        <v>10.59542825226038</v>
      </c>
      <c r="D17" s="23" t="e">
        <f>D16/D6*100</f>
        <v>#DIV/0!</v>
      </c>
      <c r="E17" s="24">
        <f t="shared" ref="E17:L17" si="7">E16/E6*100</f>
        <v>1.6031679999999999</v>
      </c>
      <c r="F17" s="23" t="e">
        <f t="shared" si="7"/>
        <v>#DIV/0!</v>
      </c>
      <c r="G17" s="23"/>
      <c r="H17" s="23" t="e">
        <f t="shared" si="7"/>
        <v>#DIV/0!</v>
      </c>
      <c r="I17" s="24">
        <f t="shared" si="7"/>
        <v>9.8533166957591547</v>
      </c>
      <c r="J17" s="23" t="e">
        <f t="shared" si="7"/>
        <v>#DIV/0!</v>
      </c>
      <c r="K17" s="24">
        <f t="shared" si="7"/>
        <v>1.1494551683691598</v>
      </c>
      <c r="L17" s="25" t="e">
        <f t="shared" si="7"/>
        <v>#DIV/0!</v>
      </c>
      <c r="M17" s="22">
        <f>M16/M6*100</f>
        <v>11.89405129582382</v>
      </c>
      <c r="N17" s="23" t="e">
        <f>N16/N6*100</f>
        <v>#DIV/0!</v>
      </c>
      <c r="O17" s="24">
        <f t="shared" ref="O17:P17" si="8">O16/O6*100</f>
        <v>2.2000000000000002</v>
      </c>
      <c r="P17" s="23" t="e">
        <f t="shared" si="8"/>
        <v>#DIV/0!</v>
      </c>
      <c r="Q17" s="23"/>
      <c r="R17" s="23" t="e">
        <f t="shared" ref="R17:V17" si="9">R16/R6*100</f>
        <v>#DIV/0!</v>
      </c>
      <c r="S17" s="24">
        <f t="shared" si="9"/>
        <v>10.766836924534045</v>
      </c>
      <c r="T17" s="23" t="e">
        <f t="shared" si="9"/>
        <v>#DIV/0!</v>
      </c>
      <c r="U17" s="24">
        <f t="shared" si="9"/>
        <v>1.6133682102985787</v>
      </c>
      <c r="V17" s="6" t="e">
        <f t="shared" si="9"/>
        <v>#DIV/0!</v>
      </c>
    </row>
    <row r="18" spans="1:22">
      <c r="A18" s="13" t="s">
        <v>20</v>
      </c>
      <c r="B18" s="8" t="s">
        <v>21</v>
      </c>
      <c r="C18" s="14">
        <f>SUM(E18:L18)-F18-H18-J18-L18</f>
        <v>0</v>
      </c>
      <c r="D18" s="15">
        <f>F18+H18+J18+L18</f>
        <v>0</v>
      </c>
      <c r="E18" s="19"/>
      <c r="F18" s="19"/>
      <c r="G18" s="19"/>
      <c r="H18" s="19"/>
      <c r="I18" s="19"/>
      <c r="J18" s="19"/>
      <c r="K18" s="19"/>
      <c r="L18" s="19"/>
      <c r="M18" s="14">
        <f>SUM(O18:V18)-P18-R18-T18-V18</f>
        <v>0</v>
      </c>
      <c r="N18" s="15">
        <f>P18+R18+T18+V18</f>
        <v>0</v>
      </c>
      <c r="O18" s="19"/>
      <c r="P18" s="19"/>
      <c r="Q18" s="19"/>
      <c r="R18" s="19"/>
      <c r="S18" s="19"/>
      <c r="T18" s="19"/>
      <c r="U18" s="19"/>
      <c r="V18" s="4"/>
    </row>
    <row r="19" spans="1:22">
      <c r="A19" s="13" t="s">
        <v>22</v>
      </c>
      <c r="B19" s="8" t="s">
        <v>23</v>
      </c>
      <c r="C19" s="26"/>
      <c r="D19" s="27"/>
      <c r="E19" s="14">
        <f t="shared" ref="E19:L19" si="10">E6-E16-E18</f>
        <v>49.198416000000002</v>
      </c>
      <c r="F19" s="15">
        <f t="shared" si="10"/>
        <v>0</v>
      </c>
      <c r="G19" s="14">
        <f t="shared" si="10"/>
        <v>0</v>
      </c>
      <c r="H19" s="15">
        <f t="shared" si="10"/>
        <v>0</v>
      </c>
      <c r="I19" s="14">
        <f t="shared" si="10"/>
        <v>520.68455999999992</v>
      </c>
      <c r="J19" s="15">
        <f t="shared" si="10"/>
        <v>0</v>
      </c>
      <c r="K19" s="14">
        <f t="shared" si="10"/>
        <v>339.3694349999999</v>
      </c>
      <c r="L19" s="15">
        <f t="shared" si="10"/>
        <v>0</v>
      </c>
      <c r="M19" s="26"/>
      <c r="N19" s="27"/>
      <c r="O19" s="14">
        <f t="shared" ref="O19:V19" si="11">O6-O16-O18</f>
        <v>48.9</v>
      </c>
      <c r="P19" s="15">
        <f t="shared" si="11"/>
        <v>0</v>
      </c>
      <c r="Q19" s="14">
        <f t="shared" si="11"/>
        <v>0</v>
      </c>
      <c r="R19" s="15">
        <f t="shared" si="11"/>
        <v>0</v>
      </c>
      <c r="S19" s="14">
        <f t="shared" si="11"/>
        <v>527.6</v>
      </c>
      <c r="T19" s="15">
        <f t="shared" si="11"/>
        <v>0</v>
      </c>
      <c r="U19" s="14">
        <f t="shared" si="11"/>
        <v>371.99099999999999</v>
      </c>
      <c r="V19" s="1">
        <f t="shared" si="11"/>
        <v>0</v>
      </c>
    </row>
    <row r="20" spans="1:22">
      <c r="A20" s="13" t="s">
        <v>24</v>
      </c>
      <c r="B20" s="8" t="s">
        <v>25</v>
      </c>
      <c r="C20" s="14">
        <f>SUM(E20:L20)-F20-H20-J20-L20</f>
        <v>520.29170499999998</v>
      </c>
      <c r="D20" s="15">
        <f>F20+H20+J20+L20</f>
        <v>0</v>
      </c>
      <c r="E20" s="28">
        <v>3.5534050000000001</v>
      </c>
      <c r="F20" s="28"/>
      <c r="G20" s="28"/>
      <c r="H20" s="28"/>
      <c r="I20" s="28">
        <v>177.368865</v>
      </c>
      <c r="J20" s="28"/>
      <c r="K20" s="28">
        <v>339.36943500000001</v>
      </c>
      <c r="L20" s="28"/>
      <c r="M20" s="14">
        <f>SUM(O20:V20)-P20-R20-T20-V20</f>
        <v>524.9</v>
      </c>
      <c r="N20" s="15">
        <f>P20+R20+T20+V20</f>
        <v>0</v>
      </c>
      <c r="O20" s="28">
        <v>3.4</v>
      </c>
      <c r="P20" s="28"/>
      <c r="Q20" s="28"/>
      <c r="R20" s="28"/>
      <c r="S20" s="28">
        <v>149.50899999999999</v>
      </c>
      <c r="T20" s="28"/>
      <c r="U20" s="28">
        <v>371.99099999999999</v>
      </c>
      <c r="V20" s="7"/>
    </row>
    <row r="21" spans="1:22">
      <c r="A21" s="13"/>
      <c r="B21" s="8" t="s">
        <v>26</v>
      </c>
      <c r="C21" s="26"/>
      <c r="D21" s="27"/>
      <c r="E21" s="29"/>
      <c r="F21" s="29"/>
      <c r="G21" s="29"/>
      <c r="H21" s="29"/>
      <c r="I21" s="29"/>
      <c r="J21" s="29"/>
      <c r="K21" s="29"/>
      <c r="L21" s="29"/>
      <c r="M21" s="26"/>
      <c r="N21" s="27"/>
      <c r="O21" s="29"/>
      <c r="P21" s="29"/>
      <c r="Q21" s="29"/>
      <c r="R21" s="29"/>
      <c r="S21" s="29"/>
      <c r="T21" s="29"/>
      <c r="U21" s="29"/>
      <c r="V21" s="12"/>
    </row>
    <row r="22" spans="1:22" ht="30">
      <c r="A22" s="13"/>
      <c r="B22" s="8" t="s">
        <v>27</v>
      </c>
      <c r="C22" s="14">
        <f>SUM(E22:L22)-F22-H22-J22-L22</f>
        <v>0</v>
      </c>
      <c r="D22" s="15">
        <f>F22+H22+J22+L22</f>
        <v>0</v>
      </c>
      <c r="E22" s="28"/>
      <c r="F22" s="28"/>
      <c r="G22" s="28"/>
      <c r="H22" s="28"/>
      <c r="I22" s="28"/>
      <c r="J22" s="28"/>
      <c r="K22" s="28"/>
      <c r="L22" s="28"/>
      <c r="M22" s="14">
        <f>SUM(O22:V22)-P22-R22-T22-V22</f>
        <v>0</v>
      </c>
      <c r="N22" s="15">
        <f>P22+R22+T22+V22</f>
        <v>0</v>
      </c>
      <c r="O22" s="28"/>
      <c r="P22" s="28"/>
      <c r="Q22" s="28"/>
      <c r="R22" s="28"/>
      <c r="S22" s="28"/>
      <c r="T22" s="28"/>
      <c r="U22" s="28"/>
      <c r="V22" s="7"/>
    </row>
    <row r="23" spans="1:22" ht="30">
      <c r="A23" s="13"/>
      <c r="B23" s="8" t="s">
        <v>28</v>
      </c>
      <c r="C23" s="14">
        <f>SUM(E23:L23)-F23-H23-J23-L23</f>
        <v>0</v>
      </c>
      <c r="D23" s="15">
        <f>F23+H23+J23+L23</f>
        <v>0</v>
      </c>
      <c r="E23" s="28"/>
      <c r="F23" s="28"/>
      <c r="G23" s="28"/>
      <c r="H23" s="28"/>
      <c r="I23" s="28"/>
      <c r="J23" s="28"/>
      <c r="K23" s="28"/>
      <c r="L23" s="28"/>
      <c r="M23" s="14">
        <f>SUM(O23:V23)-P23-R23-T23-V23</f>
        <v>0</v>
      </c>
      <c r="N23" s="15">
        <f>P23+R23+T23+V23</f>
        <v>0</v>
      </c>
      <c r="O23" s="28"/>
      <c r="P23" s="28"/>
      <c r="Q23" s="28"/>
      <c r="R23" s="28"/>
      <c r="S23" s="28"/>
      <c r="T23" s="28"/>
      <c r="U23" s="28"/>
      <c r="V23" s="7"/>
    </row>
    <row r="24" spans="1:22">
      <c r="A24" s="13" t="s">
        <v>29</v>
      </c>
      <c r="B24" s="8" t="s">
        <v>30</v>
      </c>
      <c r="C24" s="14">
        <f>SUM(E24:L24)-F24-H24-J24-L24</f>
        <v>0</v>
      </c>
      <c r="D24" s="15">
        <f>F24+H24+J24+L24</f>
        <v>0</v>
      </c>
      <c r="E24" s="28"/>
      <c r="F24" s="28"/>
      <c r="G24" s="28"/>
      <c r="H24" s="28"/>
      <c r="I24" s="28"/>
      <c r="J24" s="28"/>
      <c r="K24" s="28"/>
      <c r="L24" s="28"/>
      <c r="M24" s="14">
        <f>SUM(O24:V24)-P24-R24-T24-V24</f>
        <v>0</v>
      </c>
      <c r="N24" s="15">
        <f>P24+R24+T24+V24</f>
        <v>0</v>
      </c>
      <c r="O24" s="28"/>
      <c r="P24" s="28"/>
      <c r="Q24" s="28"/>
      <c r="R24" s="28"/>
      <c r="S24" s="28"/>
      <c r="T24" s="28"/>
      <c r="U24" s="28"/>
      <c r="V24" s="7"/>
    </row>
    <row r="25" spans="1:22">
      <c r="A25" s="13" t="s">
        <v>31</v>
      </c>
      <c r="B25" s="8" t="s">
        <v>32</v>
      </c>
      <c r="C25" s="14">
        <f>SUM(E25:L25)-F25-H25-J25-L25</f>
        <v>0</v>
      </c>
      <c r="D25" s="15">
        <f>F25+H25+J25+L25</f>
        <v>0</v>
      </c>
      <c r="E25" s="28"/>
      <c r="F25" s="28"/>
      <c r="G25" s="28"/>
      <c r="H25" s="28"/>
      <c r="I25" s="28"/>
      <c r="J25" s="28"/>
      <c r="K25" s="28"/>
      <c r="L25" s="28"/>
      <c r="M25" s="14">
        <f>SUM(O25:V25)-P25-R25-T25-V25</f>
        <v>0</v>
      </c>
      <c r="N25" s="15">
        <f>P25+R25+T25+V25</f>
        <v>0</v>
      </c>
      <c r="O25" s="28"/>
      <c r="P25" s="28"/>
      <c r="Q25" s="28"/>
      <c r="R25" s="28"/>
      <c r="S25" s="28"/>
      <c r="T25" s="28"/>
      <c r="U25" s="28"/>
      <c r="V25" s="7"/>
    </row>
    <row r="26" spans="1:22">
      <c r="A26" s="13" t="s">
        <v>33</v>
      </c>
      <c r="B26" s="8" t="s">
        <v>34</v>
      </c>
      <c r="C26" s="14">
        <f>SUM(E26:L26)-F26-H26-J26-L26</f>
        <v>0</v>
      </c>
      <c r="D26" s="15">
        <f>F26+H26+J26+L26</f>
        <v>0</v>
      </c>
      <c r="E26" s="28"/>
      <c r="F26" s="28"/>
      <c r="G26" s="28"/>
      <c r="H26" s="28"/>
      <c r="I26" s="28"/>
      <c r="J26" s="28"/>
      <c r="K26" s="28"/>
      <c r="L26" s="28"/>
      <c r="M26" s="14">
        <f>SUM(O26:V26)-P26-R26-T26-V26</f>
        <v>0</v>
      </c>
      <c r="N26" s="15">
        <f>P26+R26+T26+V26</f>
        <v>0</v>
      </c>
      <c r="O26" s="28"/>
      <c r="P26" s="28"/>
      <c r="Q26" s="28"/>
      <c r="R26" s="28"/>
      <c r="S26" s="28"/>
      <c r="T26" s="28"/>
      <c r="U26" s="28"/>
      <c r="V26" s="7"/>
    </row>
  </sheetData>
  <protectedRanges>
    <protectedRange sqref="E22:K26 E20:K20 E9:K15 E18:K18 O22:U26 O20:U20 O9:U15 O18:U18" name="Диапазон1"/>
  </protectedRanges>
  <mergeCells count="5">
    <mergeCell ref="A3:A4"/>
    <mergeCell ref="B3:B4"/>
    <mergeCell ref="C3:L3"/>
    <mergeCell ref="M3:U3"/>
    <mergeCell ref="A2:U2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26"/>
  <sheetViews>
    <sheetView tabSelected="1" workbookViewId="0">
      <selection activeCell="I15" sqref="I15"/>
    </sheetView>
  </sheetViews>
  <sheetFormatPr defaultRowHeight="15"/>
  <cols>
    <col min="1" max="1" width="7.140625" bestFit="1" customWidth="1"/>
    <col min="2" max="2" width="66.140625" customWidth="1"/>
    <col min="4" max="4" width="0" hidden="1" customWidth="1"/>
    <col min="6" max="6" width="0" hidden="1" customWidth="1"/>
    <col min="8" max="8" width="0" hidden="1" customWidth="1"/>
    <col min="10" max="10" width="0" hidden="1" customWidth="1"/>
    <col min="12" max="12" width="9.140625" hidden="1" customWidth="1"/>
    <col min="14" max="14" width="0" hidden="1" customWidth="1"/>
    <col min="16" max="16" width="0" hidden="1" customWidth="1"/>
    <col min="18" max="18" width="0" hidden="1" customWidth="1"/>
    <col min="20" max="20" width="0" hidden="1" customWidth="1"/>
  </cols>
  <sheetData>
    <row r="2" spans="1:21">
      <c r="B2" s="55" t="s">
        <v>47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1" ht="15" customHeight="1">
      <c r="A3" s="52" t="s">
        <v>5</v>
      </c>
      <c r="B3" s="53" t="s">
        <v>6</v>
      </c>
      <c r="C3" s="54" t="s">
        <v>37</v>
      </c>
      <c r="D3" s="54"/>
      <c r="E3" s="54"/>
      <c r="F3" s="54"/>
      <c r="G3" s="54"/>
      <c r="H3" s="54"/>
      <c r="I3" s="54"/>
      <c r="J3" s="54"/>
      <c r="K3" s="54"/>
      <c r="L3" s="30"/>
      <c r="M3" s="54" t="s">
        <v>38</v>
      </c>
      <c r="N3" s="54"/>
      <c r="O3" s="54"/>
      <c r="P3" s="54"/>
      <c r="Q3" s="54"/>
      <c r="R3" s="54"/>
      <c r="S3" s="54"/>
      <c r="T3" s="54"/>
      <c r="U3" s="54"/>
    </row>
    <row r="4" spans="1:21">
      <c r="A4" s="52"/>
      <c r="B4" s="53"/>
      <c r="C4" s="11" t="s">
        <v>0</v>
      </c>
      <c r="D4" s="11"/>
      <c r="E4" s="11" t="s">
        <v>1</v>
      </c>
      <c r="F4" s="11"/>
      <c r="G4" s="11" t="s">
        <v>2</v>
      </c>
      <c r="H4" s="11"/>
      <c r="I4" s="11" t="s">
        <v>3</v>
      </c>
      <c r="J4" s="11"/>
      <c r="K4" s="11" t="s">
        <v>4</v>
      </c>
      <c r="L4" s="11"/>
      <c r="M4" s="11" t="s">
        <v>0</v>
      </c>
      <c r="N4" s="11"/>
      <c r="O4" s="11" t="s">
        <v>1</v>
      </c>
      <c r="P4" s="11"/>
      <c r="Q4" s="11" t="s">
        <v>2</v>
      </c>
      <c r="R4" s="11"/>
      <c r="S4" s="11" t="s">
        <v>3</v>
      </c>
      <c r="T4" s="11"/>
      <c r="U4" s="11" t="s">
        <v>4</v>
      </c>
    </row>
    <row r="5" spans="1:21">
      <c r="A5" s="11">
        <v>1</v>
      </c>
      <c r="B5" s="9">
        <v>2</v>
      </c>
      <c r="C5" s="11">
        <v>3</v>
      </c>
      <c r="D5" s="11"/>
      <c r="E5" s="11">
        <v>4</v>
      </c>
      <c r="F5" s="11"/>
      <c r="G5" s="11">
        <v>5</v>
      </c>
      <c r="H5" s="11"/>
      <c r="I5" s="11">
        <v>6</v>
      </c>
      <c r="J5" s="11"/>
      <c r="K5" s="11">
        <v>7</v>
      </c>
      <c r="L5" s="11"/>
      <c r="M5" s="11">
        <v>3</v>
      </c>
      <c r="N5" s="11"/>
      <c r="O5" s="11">
        <v>4</v>
      </c>
      <c r="P5" s="11"/>
      <c r="Q5" s="11">
        <v>5</v>
      </c>
      <c r="R5" s="11"/>
      <c r="S5" s="11">
        <v>6</v>
      </c>
      <c r="T5" s="11"/>
      <c r="U5" s="11">
        <v>7</v>
      </c>
    </row>
    <row r="6" spans="1:21">
      <c r="A6" s="10" t="s">
        <v>7</v>
      </c>
      <c r="B6" s="8" t="s">
        <v>39</v>
      </c>
      <c r="C6" s="40">
        <f t="shared" ref="C6:K6" si="0">C7+C13+C14+C15</f>
        <v>81.7</v>
      </c>
      <c r="D6" s="41">
        <f t="shared" si="0"/>
        <v>0</v>
      </c>
      <c r="E6" s="40">
        <f t="shared" si="0"/>
        <v>7.14</v>
      </c>
      <c r="F6" s="41">
        <v>0</v>
      </c>
      <c r="G6" s="40">
        <f t="shared" si="0"/>
        <v>0</v>
      </c>
      <c r="H6" s="41">
        <f>H7+H13+H14+H15</f>
        <v>0</v>
      </c>
      <c r="I6" s="40">
        <f t="shared" si="0"/>
        <v>81.0886</v>
      </c>
      <c r="J6" s="41">
        <f>J7+J13+J14+J15</f>
        <v>0</v>
      </c>
      <c r="K6" s="40">
        <f t="shared" si="0"/>
        <v>48.197499999999991</v>
      </c>
      <c r="L6" s="31">
        <f>L7+L13+L14+L15</f>
        <v>0</v>
      </c>
      <c r="M6" s="40">
        <f t="shared" ref="M6:O6" si="1">M7+M13+M14+M15</f>
        <v>93.125</v>
      </c>
      <c r="N6" s="41">
        <f t="shared" si="1"/>
        <v>0</v>
      </c>
      <c r="O6" s="40">
        <f t="shared" si="1"/>
        <v>7.12</v>
      </c>
      <c r="P6" s="41">
        <v>0</v>
      </c>
      <c r="Q6" s="40">
        <f t="shared" ref="Q6" si="2">Q7+Q13+Q14+Q15</f>
        <v>0</v>
      </c>
      <c r="R6" s="41">
        <f>R7+R13+R14+R15</f>
        <v>0</v>
      </c>
      <c r="S6" s="40">
        <f t="shared" ref="S6" si="3">S7+S13+S14+S15</f>
        <v>92.515000000000001</v>
      </c>
      <c r="T6" s="41">
        <f>T7+T13+T14+T15</f>
        <v>0</v>
      </c>
      <c r="U6" s="40">
        <f t="shared" ref="U6" si="4">U7+U13+U14+U15</f>
        <v>62.991</v>
      </c>
    </row>
    <row r="7" spans="1:21">
      <c r="A7" s="10" t="s">
        <v>9</v>
      </c>
      <c r="B7" s="8" t="s">
        <v>10</v>
      </c>
      <c r="C7" s="42">
        <f>E9+G9+I9+K9</f>
        <v>0</v>
      </c>
      <c r="D7" s="43">
        <f>F9+H9+J9+L9</f>
        <v>0</v>
      </c>
      <c r="E7" s="40">
        <f>E9+E10+E11+E12</f>
        <v>0</v>
      </c>
      <c r="F7" s="41">
        <v>0</v>
      </c>
      <c r="G7" s="40">
        <f t="shared" ref="G7:L7" si="5">G9+G10+G11+G12</f>
        <v>0</v>
      </c>
      <c r="H7" s="41">
        <f t="shared" si="5"/>
        <v>0</v>
      </c>
      <c r="I7" s="40">
        <f t="shared" si="5"/>
        <v>6.5285999999999991</v>
      </c>
      <c r="J7" s="41">
        <f t="shared" si="5"/>
        <v>0</v>
      </c>
      <c r="K7" s="40">
        <f t="shared" si="5"/>
        <v>48.197499999999991</v>
      </c>
      <c r="L7" s="31">
        <f t="shared" si="5"/>
        <v>0</v>
      </c>
      <c r="M7" s="42">
        <f>O9+Q9+S9+U9</f>
        <v>0</v>
      </c>
      <c r="N7" s="43">
        <f>P9+R9+T9+V9</f>
        <v>0</v>
      </c>
      <c r="O7" s="40">
        <f>O9+O10+O11+O12</f>
        <v>0</v>
      </c>
      <c r="P7" s="41">
        <v>0</v>
      </c>
      <c r="Q7" s="40">
        <f t="shared" ref="Q7:U7" si="6">Q9+Q10+Q11+Q12</f>
        <v>0</v>
      </c>
      <c r="R7" s="41">
        <f t="shared" si="6"/>
        <v>0</v>
      </c>
      <c r="S7" s="40">
        <f t="shared" si="6"/>
        <v>6.51</v>
      </c>
      <c r="T7" s="41">
        <f t="shared" si="6"/>
        <v>0</v>
      </c>
      <c r="U7" s="40">
        <f t="shared" si="6"/>
        <v>62.991</v>
      </c>
    </row>
    <row r="8" spans="1:21">
      <c r="A8" s="10"/>
      <c r="B8" s="8" t="s">
        <v>11</v>
      </c>
      <c r="C8" s="44"/>
      <c r="D8" s="44"/>
      <c r="E8" s="44"/>
      <c r="F8" s="44"/>
      <c r="G8" s="44"/>
      <c r="H8" s="44"/>
      <c r="I8" s="44"/>
      <c r="J8" s="44"/>
      <c r="K8" s="44"/>
      <c r="L8" s="32"/>
      <c r="M8" s="44"/>
      <c r="N8" s="44"/>
      <c r="O8" s="44"/>
      <c r="P8" s="44"/>
      <c r="Q8" s="44"/>
      <c r="R8" s="44"/>
      <c r="S8" s="44"/>
      <c r="T8" s="44"/>
      <c r="U8" s="44"/>
    </row>
    <row r="9" spans="1:21">
      <c r="A9" s="10"/>
      <c r="B9" s="8" t="s">
        <v>12</v>
      </c>
      <c r="C9" s="44"/>
      <c r="D9" s="44"/>
      <c r="E9" s="45"/>
      <c r="F9" s="45"/>
      <c r="G9" s="45"/>
      <c r="H9" s="45"/>
      <c r="I9" s="45"/>
      <c r="J9" s="45"/>
      <c r="K9" s="45"/>
      <c r="L9" s="33"/>
      <c r="M9" s="44"/>
      <c r="N9" s="44"/>
      <c r="O9" s="45"/>
      <c r="P9" s="45"/>
      <c r="Q9" s="45"/>
      <c r="R9" s="45"/>
      <c r="S9" s="45"/>
      <c r="T9" s="45"/>
      <c r="U9" s="45"/>
    </row>
    <row r="10" spans="1:21">
      <c r="A10" s="10"/>
      <c r="B10" s="8" t="s">
        <v>1</v>
      </c>
      <c r="C10" s="44"/>
      <c r="D10" s="44"/>
      <c r="E10" s="45"/>
      <c r="F10" s="45"/>
      <c r="G10" s="45"/>
      <c r="H10" s="45"/>
      <c r="I10" s="46">
        <f>E19-E20</f>
        <v>6.5285999999999991</v>
      </c>
      <c r="J10" s="45"/>
      <c r="K10" s="45"/>
      <c r="L10" s="33"/>
      <c r="M10" s="44"/>
      <c r="N10" s="44"/>
      <c r="O10" s="45"/>
      <c r="P10" s="45"/>
      <c r="Q10" s="45"/>
      <c r="R10" s="45"/>
      <c r="S10" s="46">
        <f>O19-O20</f>
        <v>6.51</v>
      </c>
      <c r="T10" s="45"/>
      <c r="U10" s="45"/>
    </row>
    <row r="11" spans="1:21">
      <c r="A11" s="10"/>
      <c r="B11" s="8" t="s">
        <v>2</v>
      </c>
      <c r="C11" s="44"/>
      <c r="D11" s="44"/>
      <c r="E11" s="45"/>
      <c r="F11" s="45"/>
      <c r="G11" s="45"/>
      <c r="H11" s="45"/>
      <c r="I11" s="45"/>
      <c r="J11" s="45"/>
      <c r="K11" s="45"/>
      <c r="L11" s="33"/>
      <c r="M11" s="44"/>
      <c r="N11" s="44"/>
      <c r="O11" s="45"/>
      <c r="P11" s="45"/>
      <c r="Q11" s="45"/>
      <c r="R11" s="45"/>
      <c r="S11" s="45"/>
      <c r="T11" s="45"/>
      <c r="U11" s="45"/>
    </row>
    <row r="12" spans="1:21">
      <c r="A12" s="10"/>
      <c r="B12" s="8" t="s">
        <v>3</v>
      </c>
      <c r="C12" s="44"/>
      <c r="D12" s="44"/>
      <c r="E12" s="45"/>
      <c r="F12" s="45"/>
      <c r="G12" s="45"/>
      <c r="H12" s="45"/>
      <c r="I12" s="45"/>
      <c r="J12" s="45"/>
      <c r="K12" s="46">
        <f>I19-I20</f>
        <v>48.197499999999991</v>
      </c>
      <c r="L12" s="33"/>
      <c r="M12" s="44"/>
      <c r="N12" s="44"/>
      <c r="O12" s="45"/>
      <c r="P12" s="45"/>
      <c r="Q12" s="45"/>
      <c r="R12" s="45"/>
      <c r="S12" s="45"/>
      <c r="T12" s="45"/>
      <c r="U12" s="46">
        <f>S19-S20</f>
        <v>62.991</v>
      </c>
    </row>
    <row r="13" spans="1:21">
      <c r="A13" s="10" t="s">
        <v>13</v>
      </c>
      <c r="B13" s="8" t="s">
        <v>14</v>
      </c>
      <c r="C13" s="42">
        <f>SUM(E13:K13)</f>
        <v>0</v>
      </c>
      <c r="D13" s="43">
        <f>F13+H13+J13+L13</f>
        <v>0</v>
      </c>
      <c r="E13" s="45"/>
      <c r="F13" s="45"/>
      <c r="G13" s="45"/>
      <c r="H13" s="45"/>
      <c r="I13" s="45"/>
      <c r="J13" s="45"/>
      <c r="K13" s="45"/>
      <c r="L13" s="33"/>
      <c r="M13" s="42">
        <f>SUM(O13:U13)</f>
        <v>0</v>
      </c>
      <c r="N13" s="43">
        <f>P13+R13+T13+V13</f>
        <v>0</v>
      </c>
      <c r="O13" s="45"/>
      <c r="P13" s="45"/>
      <c r="Q13" s="45"/>
      <c r="R13" s="45"/>
      <c r="S13" s="45"/>
      <c r="T13" s="45"/>
      <c r="U13" s="45"/>
    </row>
    <row r="14" spans="1:21">
      <c r="A14" s="10" t="s">
        <v>15</v>
      </c>
      <c r="B14" s="8" t="s">
        <v>16</v>
      </c>
      <c r="C14" s="42">
        <f>SUM(E14:K14)-F14-H14-J14</f>
        <v>81.7</v>
      </c>
      <c r="D14" s="43">
        <f>F14+H14+J14+L14</f>
        <v>0</v>
      </c>
      <c r="E14" s="45">
        <v>7.14</v>
      </c>
      <c r="F14" s="45"/>
      <c r="G14" s="45"/>
      <c r="H14" s="45"/>
      <c r="I14" s="45">
        <v>74.56</v>
      </c>
      <c r="J14" s="45"/>
      <c r="K14" s="45"/>
      <c r="L14" s="33"/>
      <c r="M14" s="42">
        <f>SUM(O14:U14)-P14-R14-T14</f>
        <v>93.125</v>
      </c>
      <c r="N14" s="43">
        <f>P14+R14+T14+V14</f>
        <v>0</v>
      </c>
      <c r="O14" s="45">
        <v>7.12</v>
      </c>
      <c r="P14" s="45"/>
      <c r="Q14" s="45"/>
      <c r="R14" s="45"/>
      <c r="S14" s="45">
        <v>86.004999999999995</v>
      </c>
      <c r="T14" s="45"/>
      <c r="U14" s="45"/>
    </row>
    <row r="15" spans="1:21">
      <c r="A15" s="10" t="s">
        <v>17</v>
      </c>
      <c r="B15" s="34" t="s">
        <v>40</v>
      </c>
      <c r="C15" s="42">
        <f>SUM(E15:K15)</f>
        <v>0</v>
      </c>
      <c r="D15" s="43">
        <f>F15+H15+J15+L15</f>
        <v>0</v>
      </c>
      <c r="E15" s="45"/>
      <c r="F15" s="45"/>
      <c r="G15" s="45"/>
      <c r="H15" s="45"/>
      <c r="I15" s="45"/>
      <c r="J15" s="45"/>
      <c r="K15" s="45"/>
      <c r="L15" s="33"/>
      <c r="M15" s="42">
        <f>SUM(O15:U15)</f>
        <v>0</v>
      </c>
      <c r="N15" s="43">
        <f>P15+R15+T15+V15</f>
        <v>0</v>
      </c>
      <c r="O15" s="45"/>
      <c r="P15" s="45"/>
      <c r="Q15" s="45"/>
      <c r="R15" s="45"/>
      <c r="S15" s="45"/>
      <c r="T15" s="45"/>
      <c r="U15" s="45"/>
    </row>
    <row r="16" spans="1:21">
      <c r="A16" s="10" t="s">
        <v>18</v>
      </c>
      <c r="B16" s="8" t="s">
        <v>41</v>
      </c>
      <c r="C16" s="40">
        <f>SUM(E16:K16)-F16-H16-J16</f>
        <v>7.3544999999999998</v>
      </c>
      <c r="D16" s="41">
        <f>F16+H16+J16+L16</f>
        <v>0</v>
      </c>
      <c r="E16" s="45">
        <v>9.5600000000000004E-2</v>
      </c>
      <c r="F16" s="45"/>
      <c r="G16" s="45"/>
      <c r="H16" s="45"/>
      <c r="I16" s="45">
        <v>6.7881999999999998</v>
      </c>
      <c r="J16" s="45"/>
      <c r="K16" s="45">
        <v>0.47070000000000001</v>
      </c>
      <c r="L16" s="33"/>
      <c r="M16" s="40">
        <f>SUM(O16:U16)-P16-R16-T16</f>
        <v>8.24</v>
      </c>
      <c r="N16" s="41">
        <f>P16+R16+T16+V16</f>
        <v>0</v>
      </c>
      <c r="O16" s="45">
        <v>0.13</v>
      </c>
      <c r="P16" s="45"/>
      <c r="Q16" s="45"/>
      <c r="R16" s="45"/>
      <c r="S16" s="45">
        <v>7.4</v>
      </c>
      <c r="T16" s="45"/>
      <c r="U16" s="45">
        <v>0.71</v>
      </c>
    </row>
    <row r="17" spans="1:21">
      <c r="A17" s="10"/>
      <c r="B17" s="8" t="s">
        <v>36</v>
      </c>
      <c r="C17" s="47">
        <f>C16/C6*100</f>
        <v>9.0018359853121162</v>
      </c>
      <c r="D17" s="48" t="e">
        <f>D16/D6*100</f>
        <v>#DIV/0!</v>
      </c>
      <c r="E17" s="40">
        <f t="shared" ref="E17:L17" si="7">E16/E6*100</f>
        <v>1.338935574229692</v>
      </c>
      <c r="F17" s="40"/>
      <c r="G17" s="41"/>
      <c r="H17" s="41"/>
      <c r="I17" s="40">
        <f t="shared" si="7"/>
        <v>8.3713370313459592</v>
      </c>
      <c r="J17" s="41" t="e">
        <f t="shared" si="7"/>
        <v>#DIV/0!</v>
      </c>
      <c r="K17" s="40">
        <f t="shared" si="7"/>
        <v>0.97660667047046024</v>
      </c>
      <c r="L17" s="35" t="e">
        <f t="shared" si="7"/>
        <v>#DIV/0!</v>
      </c>
      <c r="M17" s="47">
        <f>M16/M6*100</f>
        <v>8.8483221476510074</v>
      </c>
      <c r="N17" s="48" t="e">
        <f>N16/N6*100</f>
        <v>#DIV/0!</v>
      </c>
      <c r="O17" s="40">
        <f t="shared" ref="O17" si="8">O16/O6*100</f>
        <v>1.8258426966292134</v>
      </c>
      <c r="P17" s="40"/>
      <c r="Q17" s="41"/>
      <c r="R17" s="41"/>
      <c r="S17" s="40">
        <f t="shared" ref="S17:U17" si="9">S16/S6*100</f>
        <v>7.9987029130411296</v>
      </c>
      <c r="T17" s="41" t="e">
        <f t="shared" si="9"/>
        <v>#DIV/0!</v>
      </c>
      <c r="U17" s="40">
        <f t="shared" si="9"/>
        <v>1.1271451477195156</v>
      </c>
    </row>
    <row r="18" spans="1:21">
      <c r="A18" s="10" t="s">
        <v>20</v>
      </c>
      <c r="B18" s="8" t="s">
        <v>42</v>
      </c>
      <c r="C18" s="40">
        <f>SUM(E18:K18)</f>
        <v>0</v>
      </c>
      <c r="D18" s="41">
        <v>0</v>
      </c>
      <c r="E18" s="45"/>
      <c r="F18" s="45"/>
      <c r="G18" s="45"/>
      <c r="H18" s="45"/>
      <c r="I18" s="45"/>
      <c r="J18" s="45"/>
      <c r="K18" s="45"/>
      <c r="L18" s="33"/>
      <c r="M18" s="40">
        <f>SUM(O18:U18)</f>
        <v>0</v>
      </c>
      <c r="N18" s="41">
        <v>0</v>
      </c>
      <c r="O18" s="45"/>
      <c r="P18" s="45"/>
      <c r="Q18" s="45"/>
      <c r="R18" s="45"/>
      <c r="S18" s="45"/>
      <c r="T18" s="45"/>
      <c r="U18" s="45"/>
    </row>
    <row r="19" spans="1:21">
      <c r="A19" s="36" t="s">
        <v>22</v>
      </c>
      <c r="B19" s="37" t="s">
        <v>43</v>
      </c>
      <c r="C19" s="40">
        <f>SUM(E19:K19)-F19-H19-J19</f>
        <v>129.07159999999999</v>
      </c>
      <c r="D19" s="41">
        <f>F19+H19+J19+L19</f>
        <v>0</v>
      </c>
      <c r="E19" s="40">
        <f>E6-E16-E18</f>
        <v>7.0443999999999996</v>
      </c>
      <c r="F19" s="40"/>
      <c r="G19" s="40">
        <f t="shared" ref="G19:L19" si="10">G6-G16-G18</f>
        <v>0</v>
      </c>
      <c r="H19" s="41">
        <f t="shared" si="10"/>
        <v>0</v>
      </c>
      <c r="I19" s="40">
        <f t="shared" si="10"/>
        <v>74.300399999999996</v>
      </c>
      <c r="J19" s="41">
        <f t="shared" si="10"/>
        <v>0</v>
      </c>
      <c r="K19" s="40">
        <f t="shared" si="10"/>
        <v>47.72679999999999</v>
      </c>
      <c r="L19" s="38">
        <f t="shared" si="10"/>
        <v>0</v>
      </c>
      <c r="M19" s="40">
        <f>SUM(O19:U19)-P19-R19-T19</f>
        <v>154.386</v>
      </c>
      <c r="N19" s="41">
        <f>P19+R19+T19+V19</f>
        <v>0</v>
      </c>
      <c r="O19" s="40">
        <f>O6-O16-O18</f>
        <v>6.99</v>
      </c>
      <c r="P19" s="40"/>
      <c r="Q19" s="40">
        <f t="shared" ref="Q19:U19" si="11">Q6-Q16-Q18</f>
        <v>0</v>
      </c>
      <c r="R19" s="41">
        <f t="shared" si="11"/>
        <v>0</v>
      </c>
      <c r="S19" s="40">
        <f t="shared" si="11"/>
        <v>85.114999999999995</v>
      </c>
      <c r="T19" s="41">
        <f t="shared" si="11"/>
        <v>0</v>
      </c>
      <c r="U19" s="40">
        <f t="shared" si="11"/>
        <v>62.280999999999999</v>
      </c>
    </row>
    <row r="20" spans="1:21">
      <c r="A20" s="10" t="s">
        <v>24</v>
      </c>
      <c r="B20" s="8" t="s">
        <v>44</v>
      </c>
      <c r="C20" s="40">
        <f>SUM(E20:K20)-F20-H20-J20</f>
        <v>74.346500000000006</v>
      </c>
      <c r="D20" s="41">
        <f>F20+H20+J20+L20</f>
        <v>0</v>
      </c>
      <c r="E20" s="45">
        <v>0.51580000000000004</v>
      </c>
      <c r="F20" s="45"/>
      <c r="G20" s="49"/>
      <c r="H20" s="49"/>
      <c r="I20" s="45">
        <v>26.102900000000002</v>
      </c>
      <c r="J20" s="45"/>
      <c r="K20" s="45">
        <v>47.727800000000002</v>
      </c>
      <c r="L20" s="33"/>
      <c r="M20" s="40">
        <f>SUM(O20:U20)-P20-R20-T20</f>
        <v>84.89</v>
      </c>
      <c r="N20" s="41">
        <f>P20+R20+T20+V20</f>
        <v>0</v>
      </c>
      <c r="O20" s="45">
        <v>0.48</v>
      </c>
      <c r="P20" s="45"/>
      <c r="Q20" s="49"/>
      <c r="R20" s="49"/>
      <c r="S20" s="45">
        <v>22.123999999999999</v>
      </c>
      <c r="T20" s="45"/>
      <c r="U20" s="45">
        <v>62.286000000000001</v>
      </c>
    </row>
    <row r="21" spans="1:21">
      <c r="A21" s="10"/>
      <c r="B21" s="8" t="s">
        <v>26</v>
      </c>
      <c r="C21" s="44"/>
      <c r="D21" s="50"/>
      <c r="E21" s="44"/>
      <c r="F21" s="44"/>
      <c r="G21" s="44"/>
      <c r="H21" s="44"/>
      <c r="I21" s="44"/>
      <c r="J21" s="44"/>
      <c r="K21" s="44"/>
      <c r="L21" s="32"/>
      <c r="M21" s="44"/>
      <c r="N21" s="50"/>
      <c r="O21" s="44"/>
      <c r="P21" s="44"/>
      <c r="Q21" s="44"/>
      <c r="R21" s="44"/>
      <c r="S21" s="44"/>
      <c r="T21" s="44"/>
      <c r="U21" s="44"/>
    </row>
    <row r="22" spans="1:21" ht="30">
      <c r="A22" s="10"/>
      <c r="B22" s="8" t="s">
        <v>27</v>
      </c>
      <c r="C22" s="40">
        <f>SUM(E22:K22)</f>
        <v>0</v>
      </c>
      <c r="D22" s="41">
        <v>0</v>
      </c>
      <c r="E22" s="51"/>
      <c r="F22" s="51"/>
      <c r="G22" s="51"/>
      <c r="H22" s="51"/>
      <c r="I22" s="51"/>
      <c r="J22" s="51"/>
      <c r="K22" s="51"/>
      <c r="L22" s="39"/>
      <c r="M22" s="40">
        <f>SUM(O22:U22)</f>
        <v>0</v>
      </c>
      <c r="N22" s="41">
        <v>0</v>
      </c>
      <c r="O22" s="51"/>
      <c r="P22" s="51"/>
      <c r="Q22" s="51"/>
      <c r="R22" s="51"/>
      <c r="S22" s="51"/>
      <c r="T22" s="51"/>
      <c r="U22" s="51"/>
    </row>
    <row r="23" spans="1:21">
      <c r="A23" s="10"/>
      <c r="B23" s="8" t="s">
        <v>28</v>
      </c>
      <c r="C23" s="40"/>
      <c r="D23" s="41">
        <v>0</v>
      </c>
      <c r="E23" s="51"/>
      <c r="F23" s="51"/>
      <c r="G23" s="51"/>
      <c r="H23" s="51"/>
      <c r="I23" s="51"/>
      <c r="J23" s="51"/>
      <c r="K23" s="51"/>
      <c r="L23" s="39"/>
      <c r="M23" s="40"/>
      <c r="N23" s="41">
        <v>0</v>
      </c>
      <c r="O23" s="51"/>
      <c r="P23" s="51"/>
      <c r="Q23" s="51"/>
      <c r="R23" s="51"/>
      <c r="S23" s="51"/>
      <c r="T23" s="51"/>
      <c r="U23" s="51"/>
    </row>
    <row r="24" spans="1:21">
      <c r="A24" s="10" t="s">
        <v>29</v>
      </c>
      <c r="B24" s="8" t="s">
        <v>45</v>
      </c>
      <c r="C24" s="40">
        <f>SUM(E24:K24)</f>
        <v>0</v>
      </c>
      <c r="D24" s="41">
        <v>0</v>
      </c>
      <c r="E24" s="51"/>
      <c r="F24" s="51"/>
      <c r="G24" s="51"/>
      <c r="H24" s="51"/>
      <c r="I24" s="51"/>
      <c r="J24" s="51"/>
      <c r="K24" s="51"/>
      <c r="L24" s="39"/>
      <c r="M24" s="40">
        <f>SUM(O24:U24)</f>
        <v>0</v>
      </c>
      <c r="N24" s="41">
        <v>0</v>
      </c>
      <c r="O24" s="51"/>
      <c r="P24" s="51"/>
      <c r="Q24" s="51"/>
      <c r="R24" s="51"/>
      <c r="S24" s="51"/>
      <c r="T24" s="51"/>
      <c r="U24" s="51"/>
    </row>
    <row r="25" spans="1:21">
      <c r="A25" s="10" t="s">
        <v>31</v>
      </c>
      <c r="B25" s="8" t="s">
        <v>46</v>
      </c>
      <c r="C25" s="40">
        <f>SUM(E25:K25)</f>
        <v>0</v>
      </c>
      <c r="D25" s="41">
        <v>0</v>
      </c>
      <c r="E25" s="51"/>
      <c r="F25" s="51"/>
      <c r="G25" s="51"/>
      <c r="H25" s="51"/>
      <c r="I25" s="51"/>
      <c r="J25" s="51"/>
      <c r="K25" s="51"/>
      <c r="L25" s="39"/>
      <c r="M25" s="40">
        <f>SUM(O25:U25)</f>
        <v>0</v>
      </c>
      <c r="N25" s="41">
        <v>0</v>
      </c>
      <c r="O25" s="51"/>
      <c r="P25" s="51"/>
      <c r="Q25" s="51"/>
      <c r="R25" s="51"/>
      <c r="S25" s="51"/>
      <c r="T25" s="51"/>
      <c r="U25" s="51"/>
    </row>
    <row r="26" spans="1:21">
      <c r="A26" s="10" t="s">
        <v>33</v>
      </c>
      <c r="B26" s="8" t="s">
        <v>34</v>
      </c>
      <c r="C26" s="40">
        <f>SUM(E26:K26)</f>
        <v>0</v>
      </c>
      <c r="D26" s="41">
        <v>0</v>
      </c>
      <c r="E26" s="51"/>
      <c r="F26" s="51"/>
      <c r="G26" s="51"/>
      <c r="H26" s="51"/>
      <c r="I26" s="51"/>
      <c r="J26" s="51"/>
      <c r="K26" s="51"/>
      <c r="L26" s="39"/>
      <c r="M26" s="40">
        <f>SUM(O26:U26)</f>
        <v>0</v>
      </c>
      <c r="N26" s="41">
        <v>0</v>
      </c>
      <c r="O26" s="51"/>
      <c r="P26" s="51"/>
      <c r="Q26" s="51"/>
      <c r="R26" s="51"/>
      <c r="S26" s="51"/>
      <c r="T26" s="51"/>
      <c r="U26" s="51"/>
    </row>
  </sheetData>
  <protectedRanges>
    <protectedRange sqref="E22:K26 E9:K16 E18:K18 E20:K20 O22:U26 O9:U16 O18:U18 O20:U20" name="Диапазон1"/>
  </protectedRanges>
  <mergeCells count="5">
    <mergeCell ref="A3:A4"/>
    <mergeCell ref="B3:B4"/>
    <mergeCell ref="C3:K3"/>
    <mergeCell ref="M3:U3"/>
    <mergeCell ref="B2:U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 электроэнергии</vt:lpstr>
      <vt:lpstr>Баланс мощности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Гусаров В.Н.</dc:creator>
  <cp:lastModifiedBy>Седых Д.В.</cp:lastModifiedBy>
  <cp:lastPrinted>2014-02-24T01:04:44Z</cp:lastPrinted>
  <dcterms:created xsi:type="dcterms:W3CDTF">2014-02-20T00:27:10Z</dcterms:created>
  <dcterms:modified xsi:type="dcterms:W3CDTF">2014-02-24T01:15:09Z</dcterms:modified>
</cp:coreProperties>
</file>